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25"/>
  </bookViews>
  <sheets>
    <sheet name="PP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L42" i="1"/>
  <c r="G42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1" i="1" l="1"/>
  <c r="G9" i="1"/>
  <c r="K45" i="1" l="1"/>
  <c r="J45" i="1"/>
  <c r="I45" i="1"/>
  <c r="H45" i="1"/>
  <c r="G45" i="1"/>
  <c r="K36" i="1"/>
  <c r="J36" i="1"/>
  <c r="I36" i="1"/>
  <c r="H36" i="1"/>
  <c r="G36" i="1"/>
  <c r="M45" i="1" l="1"/>
  <c r="M41" i="1"/>
  <c r="M36" i="1"/>
  <c r="M9" i="1"/>
  <c r="K47" i="1"/>
  <c r="I47" i="1"/>
  <c r="H47" i="1"/>
  <c r="J47" i="1"/>
  <c r="G47" i="1"/>
  <c r="L45" i="1"/>
  <c r="L41" i="1"/>
  <c r="L36" i="1"/>
  <c r="L9" i="1"/>
  <c r="L47" i="1" l="1"/>
  <c r="M47" i="1"/>
</calcChain>
</file>

<file path=xl/sharedStrings.xml><?xml version="1.0" encoding="utf-8"?>
<sst xmlns="http://schemas.openxmlformats.org/spreadsheetml/2006/main" count="73" uniqueCount="54">
  <si>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</si>
  <si>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</si>
  <si>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</si>
  <si>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</si>
  <si>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</si>
  <si>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</si>
  <si>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</si>
  <si>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</si>
  <si>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</si>
  <si>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</si>
  <si>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</si>
  <si>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</si>
  <si>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</si>
  <si>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</si>
  <si>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</si>
  <si>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</si>
  <si>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</si>
  <si>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</si>
  <si>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</si>
  <si>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</si>
  <si>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</si>
  <si>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E000101</t>
  </si>
  <si>
    <t>A POT EN REDES DE COND,DISTR Y PZAS ESP RECUPERADA</t>
  </si>
  <si>
    <t>EQUIPO DE COMPUTO Y DE TECNOLOGIAS DE LA INFORMAC</t>
  </si>
  <si>
    <t>EQUIPO DE COMUNICACION Y TELECOMUNICACION</t>
  </si>
  <si>
    <t>E00010101</t>
  </si>
  <si>
    <t>SUPERVICION DE OBRA</t>
  </si>
  <si>
    <t>E000102</t>
  </si>
  <si>
    <t>AGUA REGULADA CONFORME A NORMA</t>
  </si>
  <si>
    <t>MAQUINARIA Y EQUIPO DE CONSTRUCCION</t>
  </si>
  <si>
    <t>OTROS EQUIPOS</t>
  </si>
  <si>
    <t>E000103</t>
  </si>
  <si>
    <t>OPERATIVIDAD DEL SISTEMA HIDRAULICO MEJORADA</t>
  </si>
  <si>
    <t>VEHICULOS Y EQUIPO TERRESTRE</t>
  </si>
  <si>
    <t>CARROCERIAS Y REMOLQUES</t>
  </si>
  <si>
    <t>OTROS EQUIPOS DE TRANSPORTE</t>
  </si>
  <si>
    <t>SIST DE AIRE ACON, CALEFACC Y DE REFR INDUS Y COM</t>
  </si>
  <si>
    <t>FRANQUICIAS</t>
  </si>
  <si>
    <t>LICENCIAS INFORMATICAS E INTELECTUALES</t>
  </si>
  <si>
    <t>E00010301</t>
  </si>
  <si>
    <t>GESTION PARA OBTENCION DE RECURSOS</t>
  </si>
  <si>
    <t>E00010302</t>
  </si>
  <si>
    <t>ADMINISTRACION DEL RECURSO HUMANO</t>
  </si>
  <si>
    <t>E00010303</t>
  </si>
  <si>
    <t>CONTROL Y ADMINISTRACION DE RECURSO FINANCIEROS</t>
  </si>
  <si>
    <t>E00010304</t>
  </si>
  <si>
    <t>GESTION Y COBRANZA DEL INGRESO</t>
  </si>
  <si>
    <t>E00010305</t>
  </si>
  <si>
    <t>CONTROL Y OPERATIVIDAD DEL EQUIPO INFORMATICO</t>
  </si>
  <si>
    <t>E00010306</t>
  </si>
  <si>
    <t>DIFUSION DE LA OPERATIVIDAD DEL SISTEMA</t>
  </si>
  <si>
    <t>CONS D OBRS P EL ABS DE AGUA, PETRO, GS, ELE Y TEL</t>
  </si>
  <si>
    <t>OTRAS CONSTR DE INGENIERIA CIVIL U OBRA PESADA</t>
  </si>
  <si>
    <t>Junta Municipal de Agua Potable y Alcantarillado de Cortázar, Gto.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</si>
</sst>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43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43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9"/>
  <sheetViews>
    <sheetView tabSelected="1" workbookViewId="0">
      <selection activeCell="F58" sqref="F58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1.7109375" style="1" bestFit="1" customWidth="1"/>
    <col min="8" max="8" width="12.5703125" style="1" bestFit="1" customWidth="1"/>
    <col min="9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53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 t="shared" ref="G9:G33" si="0">+H9</f>
        <v>47500</v>
      </c>
      <c r="H9" s="36">
        <v>47500</v>
      </c>
      <c r="I9" s="36">
        <v>47500</v>
      </c>
      <c r="J9" s="36">
        <v>0</v>
      </c>
      <c r="K9" s="36">
        <v>17974.14</v>
      </c>
      <c r="L9" s="37">
        <f t="shared" ref="L9:L33" si="1">IFERROR(K9/H9,0)</f>
        <v>0.37840294736842106</v>
      </c>
      <c r="M9" s="38">
        <f t="shared" ref="M9:M33" si="2">IFERROR(K9/I9,0)</f>
        <v>0.37840294736842106</v>
      </c>
    </row>
    <row r="10" spans="2:13" x14ac:dyDescent="0.2">
      <c r="B10" s="32"/>
      <c r="C10" s="33"/>
      <c r="D10" s="34"/>
      <c r="E10" s="29">
        <v>5650</v>
      </c>
      <c r="F10" s="30" t="s">
        <v>24</v>
      </c>
      <c r="G10" s="35">
        <f t="shared" si="0"/>
        <v>8300</v>
      </c>
      <c r="H10" s="36">
        <v>8300</v>
      </c>
      <c r="I10" s="36">
        <v>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 t="s">
        <v>25</v>
      </c>
      <c r="C11" s="33"/>
      <c r="D11" s="34" t="s">
        <v>26</v>
      </c>
      <c r="E11" s="29">
        <v>5650</v>
      </c>
      <c r="F11" s="30" t="s">
        <v>24</v>
      </c>
      <c r="G11" s="35">
        <f t="shared" si="0"/>
        <v>0</v>
      </c>
      <c r="H11" s="36">
        <v>0</v>
      </c>
      <c r="I11" s="36">
        <v>8300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ht="22.5" x14ac:dyDescent="0.2">
      <c r="B12" s="32" t="s">
        <v>27</v>
      </c>
      <c r="C12" s="33"/>
      <c r="D12" s="34" t="s">
        <v>28</v>
      </c>
      <c r="E12" s="29">
        <v>5150</v>
      </c>
      <c r="F12" s="30" t="s">
        <v>23</v>
      </c>
      <c r="G12" s="35">
        <f t="shared" si="0"/>
        <v>5000</v>
      </c>
      <c r="H12" s="36">
        <v>5000</v>
      </c>
      <c r="I12" s="36">
        <v>5000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5630</v>
      </c>
      <c r="F13" s="30" t="s">
        <v>29</v>
      </c>
      <c r="G13" s="35">
        <f t="shared" si="0"/>
        <v>87000</v>
      </c>
      <c r="H13" s="36">
        <v>87000</v>
      </c>
      <c r="I13" s="36">
        <v>71320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5690</v>
      </c>
      <c r="F14" s="30" t="s">
        <v>30</v>
      </c>
      <c r="G14" s="35">
        <f t="shared" si="0"/>
        <v>39520</v>
      </c>
      <c r="H14" s="36">
        <v>39520</v>
      </c>
      <c r="I14" s="36">
        <v>613214.39</v>
      </c>
      <c r="J14" s="36">
        <v>255680</v>
      </c>
      <c r="K14" s="36">
        <v>573694.39</v>
      </c>
      <c r="L14" s="37">
        <f t="shared" si="1"/>
        <v>14.516558451417005</v>
      </c>
      <c r="M14" s="38">
        <f t="shared" si="2"/>
        <v>0.9355527191721642</v>
      </c>
    </row>
    <row r="15" spans="2:13" ht="22.5" x14ac:dyDescent="0.2">
      <c r="B15" s="32" t="s">
        <v>31</v>
      </c>
      <c r="C15" s="33"/>
      <c r="D15" s="34" t="s">
        <v>32</v>
      </c>
      <c r="E15" s="29">
        <v>5150</v>
      </c>
      <c r="F15" s="30" t="s">
        <v>23</v>
      </c>
      <c r="G15" s="35">
        <f t="shared" si="0"/>
        <v>229000</v>
      </c>
      <c r="H15" s="36">
        <v>229000</v>
      </c>
      <c r="I15" s="36">
        <v>8000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5410</v>
      </c>
      <c r="F16" s="30" t="s">
        <v>33</v>
      </c>
      <c r="G16" s="35">
        <f t="shared" si="0"/>
        <v>80000</v>
      </c>
      <c r="H16" s="36">
        <v>80000</v>
      </c>
      <c r="I16" s="36">
        <v>715484.48</v>
      </c>
      <c r="J16" s="36">
        <v>0</v>
      </c>
      <c r="K16" s="36">
        <v>715484.48</v>
      </c>
      <c r="L16" s="37">
        <f t="shared" si="1"/>
        <v>8.9435559999999992</v>
      </c>
      <c r="M16" s="38">
        <f t="shared" si="2"/>
        <v>1</v>
      </c>
    </row>
    <row r="17" spans="2:13" x14ac:dyDescent="0.2">
      <c r="B17" s="32"/>
      <c r="C17" s="33"/>
      <c r="D17" s="34"/>
      <c r="E17" s="29">
        <v>5420</v>
      </c>
      <c r="F17" s="30" t="s">
        <v>34</v>
      </c>
      <c r="G17" s="35">
        <f t="shared" si="0"/>
        <v>0</v>
      </c>
      <c r="H17" s="36">
        <v>0</v>
      </c>
      <c r="I17" s="36">
        <v>132500</v>
      </c>
      <c r="J17" s="36">
        <v>132500</v>
      </c>
      <c r="K17" s="36">
        <v>132500</v>
      </c>
      <c r="L17" s="37">
        <f t="shared" si="1"/>
        <v>0</v>
      </c>
      <c r="M17" s="38">
        <f t="shared" si="2"/>
        <v>1</v>
      </c>
    </row>
    <row r="18" spans="2:13" x14ac:dyDescent="0.2">
      <c r="B18" s="32"/>
      <c r="C18" s="33"/>
      <c r="D18" s="34"/>
      <c r="E18" s="29">
        <v>5490</v>
      </c>
      <c r="F18" s="30" t="s">
        <v>35</v>
      </c>
      <c r="G18" s="35">
        <f t="shared" si="0"/>
        <v>0</v>
      </c>
      <c r="H18" s="36">
        <v>0</v>
      </c>
      <c r="I18" s="36">
        <v>33181.040000000001</v>
      </c>
      <c r="J18" s="36">
        <v>33181.040000000001</v>
      </c>
      <c r="K18" s="36">
        <v>33181.040000000001</v>
      </c>
      <c r="L18" s="37">
        <f t="shared" si="1"/>
        <v>0</v>
      </c>
      <c r="M18" s="38">
        <f t="shared" si="2"/>
        <v>1</v>
      </c>
    </row>
    <row r="19" spans="2:13" x14ac:dyDescent="0.2">
      <c r="B19" s="32"/>
      <c r="C19" s="33"/>
      <c r="D19" s="34"/>
      <c r="E19" s="29">
        <v>5630</v>
      </c>
      <c r="F19" s="30" t="s">
        <v>29</v>
      </c>
      <c r="G19" s="35">
        <f t="shared" si="0"/>
        <v>160490</v>
      </c>
      <c r="H19" s="36">
        <v>160490</v>
      </c>
      <c r="I19" s="36">
        <v>14490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/>
      <c r="C20" s="33"/>
      <c r="D20" s="34"/>
      <c r="E20" s="29">
        <v>5640</v>
      </c>
      <c r="F20" s="30" t="s">
        <v>36</v>
      </c>
      <c r="G20" s="35">
        <f t="shared" si="0"/>
        <v>9200</v>
      </c>
      <c r="H20" s="36">
        <v>9200</v>
      </c>
      <c r="I20" s="36">
        <v>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5650</v>
      </c>
      <c r="F21" s="30" t="s">
        <v>24</v>
      </c>
      <c r="G21" s="35">
        <f t="shared" si="0"/>
        <v>99600</v>
      </c>
      <c r="H21" s="36">
        <v>99600</v>
      </c>
      <c r="I21" s="36">
        <v>42300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/>
      <c r="C22" s="33"/>
      <c r="D22" s="34"/>
      <c r="E22" s="29">
        <v>5690</v>
      </c>
      <c r="F22" s="30" t="s">
        <v>30</v>
      </c>
      <c r="G22" s="35">
        <f t="shared" si="0"/>
        <v>830817</v>
      </c>
      <c r="H22" s="36">
        <v>830817</v>
      </c>
      <c r="I22" s="36">
        <v>4655611.75</v>
      </c>
      <c r="J22" s="36">
        <v>867670.38</v>
      </c>
      <c r="K22" s="36">
        <v>4123483.9</v>
      </c>
      <c r="L22" s="37">
        <f t="shared" si="1"/>
        <v>4.963167460463616</v>
      </c>
      <c r="M22" s="38">
        <f t="shared" si="2"/>
        <v>0.88570184143899022</v>
      </c>
    </row>
    <row r="23" spans="2:13" x14ac:dyDescent="0.2">
      <c r="B23" s="32"/>
      <c r="C23" s="33"/>
      <c r="D23" s="34"/>
      <c r="E23" s="29">
        <v>5960</v>
      </c>
      <c r="F23" s="30" t="s">
        <v>37</v>
      </c>
      <c r="G23" s="35">
        <f t="shared" si="0"/>
        <v>100000</v>
      </c>
      <c r="H23" s="36">
        <v>100000</v>
      </c>
      <c r="I23" s="36">
        <v>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/>
      <c r="C24" s="33"/>
      <c r="D24" s="34"/>
      <c r="E24" s="29">
        <v>5970</v>
      </c>
      <c r="F24" s="30" t="s">
        <v>38</v>
      </c>
      <c r="G24" s="35">
        <f t="shared" si="0"/>
        <v>143900</v>
      </c>
      <c r="H24" s="36">
        <v>143900</v>
      </c>
      <c r="I24" s="36">
        <v>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">
      <c r="B25" s="32" t="s">
        <v>39</v>
      </c>
      <c r="C25" s="33"/>
      <c r="D25" s="34" t="s">
        <v>40</v>
      </c>
      <c r="E25" s="29">
        <v>5960</v>
      </c>
      <c r="F25" s="30" t="s">
        <v>37</v>
      </c>
      <c r="G25" s="35">
        <f t="shared" si="0"/>
        <v>0</v>
      </c>
      <c r="H25" s="36">
        <v>0</v>
      </c>
      <c r="I25" s="36">
        <v>78000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ht="22.5" x14ac:dyDescent="0.2">
      <c r="B26" s="32" t="s">
        <v>41</v>
      </c>
      <c r="C26" s="33"/>
      <c r="D26" s="34" t="s">
        <v>42</v>
      </c>
      <c r="E26" s="29">
        <v>5150</v>
      </c>
      <c r="F26" s="30" t="s">
        <v>23</v>
      </c>
      <c r="G26" s="35">
        <f t="shared" si="0"/>
        <v>0</v>
      </c>
      <c r="H26" s="36">
        <v>0</v>
      </c>
      <c r="I26" s="36">
        <v>10000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ht="22.5" x14ac:dyDescent="0.2">
      <c r="B27" s="32" t="s">
        <v>43</v>
      </c>
      <c r="C27" s="33"/>
      <c r="D27" s="34" t="s">
        <v>44</v>
      </c>
      <c r="E27" s="29">
        <v>5150</v>
      </c>
      <c r="F27" s="30" t="s">
        <v>23</v>
      </c>
      <c r="G27" s="35">
        <f t="shared" si="0"/>
        <v>0</v>
      </c>
      <c r="H27" s="36">
        <v>0</v>
      </c>
      <c r="I27" s="36">
        <v>98339.99</v>
      </c>
      <c r="J27" s="36">
        <v>98339.99</v>
      </c>
      <c r="K27" s="36">
        <v>98339.99</v>
      </c>
      <c r="L27" s="37">
        <f t="shared" si="1"/>
        <v>0</v>
      </c>
      <c r="M27" s="38">
        <f t="shared" si="2"/>
        <v>1</v>
      </c>
    </row>
    <row r="28" spans="2:13" x14ac:dyDescent="0.2">
      <c r="B28" s="32" t="s">
        <v>45</v>
      </c>
      <c r="C28" s="33"/>
      <c r="D28" s="34" t="s">
        <v>46</v>
      </c>
      <c r="E28" s="29">
        <v>5410</v>
      </c>
      <c r="F28" s="30" t="s">
        <v>33</v>
      </c>
      <c r="G28" s="35">
        <f t="shared" si="0"/>
        <v>0</v>
      </c>
      <c r="H28" s="36">
        <v>0</v>
      </c>
      <c r="I28" s="36">
        <v>40000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/>
      <c r="C29" s="33"/>
      <c r="D29" s="34"/>
      <c r="E29" s="29">
        <v>5650</v>
      </c>
      <c r="F29" s="30" t="s">
        <v>24</v>
      </c>
      <c r="G29" s="35">
        <f t="shared" si="0"/>
        <v>0</v>
      </c>
      <c r="H29" s="36">
        <v>0</v>
      </c>
      <c r="I29" s="36">
        <v>41500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ht="22.5" x14ac:dyDescent="0.2">
      <c r="B30" s="32" t="s">
        <v>47</v>
      </c>
      <c r="C30" s="33"/>
      <c r="D30" s="34" t="s">
        <v>48</v>
      </c>
      <c r="E30" s="29">
        <v>5150</v>
      </c>
      <c r="F30" s="30" t="s">
        <v>23</v>
      </c>
      <c r="G30" s="35">
        <f t="shared" si="0"/>
        <v>0</v>
      </c>
      <c r="H30" s="36">
        <v>0</v>
      </c>
      <c r="I30" s="36">
        <v>191000</v>
      </c>
      <c r="J30" s="36">
        <v>80538.8</v>
      </c>
      <c r="K30" s="36">
        <v>149195.17000000001</v>
      </c>
      <c r="L30" s="37">
        <f t="shared" si="1"/>
        <v>0</v>
      </c>
      <c r="M30" s="38">
        <f t="shared" si="2"/>
        <v>0.78112654450261787</v>
      </c>
    </row>
    <row r="31" spans="2:13" x14ac:dyDescent="0.2">
      <c r="B31" s="32"/>
      <c r="C31" s="33"/>
      <c r="D31" s="34"/>
      <c r="E31" s="29">
        <v>5650</v>
      </c>
      <c r="F31" s="30" t="s">
        <v>24</v>
      </c>
      <c r="G31" s="35">
        <f t="shared" si="0"/>
        <v>0</v>
      </c>
      <c r="H31" s="36">
        <v>0</v>
      </c>
      <c r="I31" s="36">
        <v>8300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/>
      <c r="C32" s="33"/>
      <c r="D32" s="34"/>
      <c r="E32" s="29">
        <v>5970</v>
      </c>
      <c r="F32" s="30" t="s">
        <v>38</v>
      </c>
      <c r="G32" s="35">
        <f t="shared" si="0"/>
        <v>0</v>
      </c>
      <c r="H32" s="36">
        <v>0</v>
      </c>
      <c r="I32" s="36">
        <v>143900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 t="s">
        <v>49</v>
      </c>
      <c r="C33" s="33"/>
      <c r="D33" s="34" t="s">
        <v>50</v>
      </c>
      <c r="E33" s="29">
        <v>5640</v>
      </c>
      <c r="F33" s="30" t="s">
        <v>36</v>
      </c>
      <c r="G33" s="35">
        <f t="shared" si="0"/>
        <v>0</v>
      </c>
      <c r="H33" s="36">
        <v>0</v>
      </c>
      <c r="I33" s="36">
        <v>0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ht="13.15" x14ac:dyDescent="0.25">
      <c r="B34" s="32"/>
      <c r="C34" s="33"/>
      <c r="D34" s="34"/>
      <c r="E34" s="39"/>
      <c r="F34" s="40"/>
      <c r="G34" s="44"/>
      <c r="H34" s="44"/>
      <c r="I34" s="44"/>
      <c r="J34" s="44"/>
      <c r="K34" s="44"/>
      <c r="L34" s="41"/>
      <c r="M34" s="42"/>
    </row>
    <row r="35" spans="2:13" ht="13.15" x14ac:dyDescent="0.25">
      <c r="B35" s="32"/>
      <c r="C35" s="33"/>
      <c r="D35" s="27"/>
      <c r="E35" s="43"/>
      <c r="F35" s="27"/>
      <c r="G35" s="27"/>
      <c r="H35" s="27"/>
      <c r="I35" s="27"/>
      <c r="J35" s="27"/>
      <c r="K35" s="27"/>
      <c r="L35" s="27"/>
      <c r="M35" s="28"/>
    </row>
    <row r="36" spans="2:13" ht="13.15" customHeight="1" x14ac:dyDescent="0.2">
      <c r="B36" s="88" t="s">
        <v>14</v>
      </c>
      <c r="C36" s="89"/>
      <c r="D36" s="89"/>
      <c r="E36" s="89"/>
      <c r="F36" s="89"/>
      <c r="G36" s="7">
        <f>SUM(G9:G33)</f>
        <v>1840327</v>
      </c>
      <c r="H36" s="7">
        <f>SUM(H9:H33)</f>
        <v>1840327</v>
      </c>
      <c r="I36" s="7">
        <f>SUM(I9:I33)</f>
        <v>6957941.6500000004</v>
      </c>
      <c r="J36" s="7">
        <f>SUM(J9:J33)</f>
        <v>1467910.21</v>
      </c>
      <c r="K36" s="7">
        <f>SUM(K9:K33)</f>
        <v>5843853.1100000003</v>
      </c>
      <c r="L36" s="8">
        <f>IFERROR(K36/H36,0)</f>
        <v>3.175442793590487</v>
      </c>
      <c r="M36" s="9">
        <f>IFERROR(K36/I36,0)</f>
        <v>0.83988245431750641</v>
      </c>
    </row>
    <row r="37" spans="2:13" ht="4.9000000000000004" customHeight="1" x14ac:dyDescent="0.25">
      <c r="B37" s="32"/>
      <c r="C37" s="33"/>
      <c r="D37" s="27"/>
      <c r="E37" s="43"/>
      <c r="F37" s="27"/>
      <c r="G37" s="27"/>
      <c r="H37" s="27"/>
      <c r="I37" s="27"/>
      <c r="J37" s="27"/>
      <c r="K37" s="27"/>
      <c r="L37" s="27"/>
      <c r="M37" s="28"/>
    </row>
    <row r="38" spans="2:13" ht="13.15" customHeight="1" x14ac:dyDescent="0.2">
      <c r="B38" s="90" t="s">
        <v>15</v>
      </c>
      <c r="C38" s="87"/>
      <c r="D38" s="87"/>
      <c r="E38" s="21"/>
      <c r="F38" s="26"/>
      <c r="G38" s="27"/>
      <c r="H38" s="27"/>
      <c r="I38" s="27"/>
      <c r="J38" s="27"/>
      <c r="K38" s="27"/>
      <c r="L38" s="27"/>
      <c r="M38" s="28"/>
    </row>
    <row r="39" spans="2:13" ht="13.15" customHeight="1" x14ac:dyDescent="0.2">
      <c r="B39" s="25"/>
      <c r="C39" s="87" t="s">
        <v>16</v>
      </c>
      <c r="D39" s="87"/>
      <c r="E39" s="21"/>
      <c r="F39" s="26"/>
      <c r="G39" s="27"/>
      <c r="H39" s="27"/>
      <c r="I39" s="27"/>
      <c r="J39" s="27"/>
      <c r="K39" s="27"/>
      <c r="L39" s="27"/>
      <c r="M39" s="28"/>
    </row>
    <row r="40" spans="2:13" ht="6" customHeight="1" x14ac:dyDescent="0.25">
      <c r="B40" s="45"/>
      <c r="C40" s="46"/>
      <c r="D40" s="46"/>
      <c r="E40" s="39"/>
      <c r="F40" s="46"/>
      <c r="G40" s="27"/>
      <c r="H40" s="27"/>
      <c r="I40" s="27"/>
      <c r="J40" s="27"/>
      <c r="K40" s="27"/>
      <c r="L40" s="27"/>
      <c r="M40" s="28"/>
    </row>
    <row r="41" spans="2:13" ht="22.5" x14ac:dyDescent="0.2">
      <c r="B41" s="32" t="s">
        <v>21</v>
      </c>
      <c r="C41" s="33"/>
      <c r="D41" s="27" t="s">
        <v>22</v>
      </c>
      <c r="E41" s="43">
        <v>6130</v>
      </c>
      <c r="F41" s="27" t="s">
        <v>51</v>
      </c>
      <c r="G41" s="35">
        <f>+H41</f>
        <v>15316130</v>
      </c>
      <c r="H41" s="36">
        <v>15316130</v>
      </c>
      <c r="I41" s="36">
        <v>8445961.0899999999</v>
      </c>
      <c r="J41" s="36">
        <v>0</v>
      </c>
      <c r="K41" s="36">
        <v>5735902.6100000003</v>
      </c>
      <c r="L41" s="37">
        <f>IFERROR(K41/H41,0)</f>
        <v>0.3745007785909365</v>
      </c>
      <c r="M41" s="38">
        <f>IFERROR(K41/I41,0)</f>
        <v>0.67912965130650405</v>
      </c>
    </row>
    <row r="42" spans="2:13" x14ac:dyDescent="0.2">
      <c r="B42" s="32" t="s">
        <v>27</v>
      </c>
      <c r="C42" s="33"/>
      <c r="D42" s="27" t="s">
        <v>28</v>
      </c>
      <c r="E42" s="43">
        <v>6160</v>
      </c>
      <c r="F42" s="27" t="s">
        <v>52</v>
      </c>
      <c r="G42" s="35">
        <f>+H42</f>
        <v>240000</v>
      </c>
      <c r="H42" s="36">
        <v>240000</v>
      </c>
      <c r="I42" s="36">
        <v>0</v>
      </c>
      <c r="J42" s="36">
        <v>0</v>
      </c>
      <c r="K42" s="36">
        <v>0</v>
      </c>
      <c r="L42" s="37">
        <f>IFERROR(K42/H42,0)</f>
        <v>0</v>
      </c>
      <c r="M42" s="38">
        <f>IFERROR(K42/I42,0)</f>
        <v>0</v>
      </c>
    </row>
    <row r="43" spans="2:13" ht="13.15" x14ac:dyDescent="0.25">
      <c r="B43" s="32"/>
      <c r="C43" s="33"/>
      <c r="D43" s="27"/>
      <c r="E43" s="43"/>
      <c r="F43" s="27"/>
      <c r="G43" s="44"/>
      <c r="H43" s="44"/>
      <c r="I43" s="44"/>
      <c r="J43" s="44"/>
      <c r="K43" s="44"/>
      <c r="L43" s="41"/>
      <c r="M43" s="42"/>
    </row>
    <row r="44" spans="2:13" ht="13.15" x14ac:dyDescent="0.25">
      <c r="B44" s="47"/>
      <c r="C44" s="48"/>
      <c r="D44" s="49"/>
      <c r="E44" s="50"/>
      <c r="F44" s="49"/>
      <c r="G44" s="49"/>
      <c r="H44" s="49"/>
      <c r="I44" s="49"/>
      <c r="J44" s="49"/>
      <c r="K44" s="49"/>
      <c r="L44" s="49"/>
      <c r="M44" s="51"/>
    </row>
    <row r="45" spans="2:13" x14ac:dyDescent="0.2">
      <c r="B45" s="88" t="s">
        <v>17</v>
      </c>
      <c r="C45" s="89"/>
      <c r="D45" s="89"/>
      <c r="E45" s="89"/>
      <c r="F45" s="89"/>
      <c r="G45" s="7">
        <f>SUM(G41:G42)</f>
        <v>15556130</v>
      </c>
      <c r="H45" s="7">
        <f>SUM(H41:H42)</f>
        <v>15556130</v>
      </c>
      <c r="I45" s="7">
        <f>SUM(I41:I42)</f>
        <v>8445961.0899999999</v>
      </c>
      <c r="J45" s="7">
        <f>SUM(J41:J42)</f>
        <v>0</v>
      </c>
      <c r="K45" s="7">
        <f>SUM(K41:K42)</f>
        <v>5735902.6100000003</v>
      </c>
      <c r="L45" s="8">
        <f>IFERROR(K45/H45,0)</f>
        <v>0.36872297994424064</v>
      </c>
      <c r="M45" s="9">
        <f>IFERROR(K45/I45,0)</f>
        <v>0.67912965130650405</v>
      </c>
    </row>
    <row r="46" spans="2:13" ht="13.15" x14ac:dyDescent="0.25">
      <c r="B46" s="4"/>
      <c r="C46" s="5"/>
      <c r="D46" s="2"/>
      <c r="E46" s="6"/>
      <c r="F46" s="2"/>
      <c r="G46" s="2"/>
      <c r="H46" s="2"/>
      <c r="I46" s="2"/>
      <c r="J46" s="2"/>
      <c r="K46" s="2"/>
      <c r="L46" s="2"/>
      <c r="M46" s="3"/>
    </row>
    <row r="47" spans="2:13" x14ac:dyDescent="0.2">
      <c r="B47" s="75" t="s">
        <v>18</v>
      </c>
      <c r="C47" s="76"/>
      <c r="D47" s="76"/>
      <c r="E47" s="76"/>
      <c r="F47" s="76"/>
      <c r="G47" s="10">
        <f>+G36+G45</f>
        <v>17396457</v>
      </c>
      <c r="H47" s="10">
        <f>+H36+H45</f>
        <v>17396457</v>
      </c>
      <c r="I47" s="10">
        <f>+I36+I45</f>
        <v>15403902.74</v>
      </c>
      <c r="J47" s="10">
        <f>+J36+J45</f>
        <v>1467910.21</v>
      </c>
      <c r="K47" s="10">
        <f>+K36+K45</f>
        <v>11579755.720000001</v>
      </c>
      <c r="L47" s="11">
        <f>IFERROR(K47/H47,0)</f>
        <v>0.6656387401181747</v>
      </c>
      <c r="M47" s="12">
        <f>IFERROR(K47/I47,0)</f>
        <v>0.75174167971927874</v>
      </c>
    </row>
    <row r="48" spans="2:13" ht="13.15" x14ac:dyDescent="0.25">
      <c r="B48" s="13"/>
      <c r="C48" s="14"/>
      <c r="D48" s="14"/>
      <c r="E48" s="15"/>
      <c r="F48" s="14"/>
      <c r="G48" s="14"/>
      <c r="H48" s="14"/>
      <c r="I48" s="14"/>
      <c r="J48" s="14"/>
      <c r="K48" s="14"/>
      <c r="L48" s="14"/>
      <c r="M48" s="16"/>
    </row>
    <row r="49" spans="2:8" ht="15" x14ac:dyDescent="0.25">
      <c r="B49" s="17" t="s">
        <v>19</v>
      </c>
      <c r="C49" s="17"/>
      <c r="D49" s="18"/>
      <c r="E49" s="19"/>
      <c r="F49" s="18"/>
      <c r="G49" s="18"/>
      <c r="H49" s="18"/>
    </row>
  </sheetData>
  <mergeCells count="22">
    <mergeCell ref="B47:F47"/>
    <mergeCell ref="K3:K5"/>
    <mergeCell ref="L3:M3"/>
    <mergeCell ref="L4:L5"/>
    <mergeCell ref="M4:M5"/>
    <mergeCell ref="B6:D6"/>
    <mergeCell ref="J6:K6"/>
    <mergeCell ref="C7:D7"/>
    <mergeCell ref="B36:F36"/>
    <mergeCell ref="B38:D38"/>
    <mergeCell ref="C39:D39"/>
    <mergeCell ref="B45:F45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</cp:lastModifiedBy>
  <dcterms:created xsi:type="dcterms:W3CDTF">2020-08-06T19:52:58Z</dcterms:created>
  <dcterms:modified xsi:type="dcterms:W3CDTF">2024-01-29T22:05:48Z</dcterms:modified>
</cp:coreProperties>
</file>